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Phosphore" sheetId="1" r:id="rId1"/>
  </sheets>
  <definedNames>
    <definedName name="_xlnm.Print_Area" localSheetId="0">'Phosphore'!$A$1:$F$92</definedName>
  </definedNames>
  <calcPr fullCalcOnLoad="1"/>
</workbook>
</file>

<file path=xl/sharedStrings.xml><?xml version="1.0" encoding="utf-8"?>
<sst xmlns="http://schemas.openxmlformats.org/spreadsheetml/2006/main" count="64" uniqueCount="43">
  <si>
    <t>Fourrages</t>
  </si>
  <si>
    <t>Grains et suppléments</t>
  </si>
  <si>
    <t>Quantité</t>
  </si>
  <si>
    <t>MS</t>
  </si>
  <si>
    <t>PB</t>
  </si>
  <si>
    <t>P</t>
  </si>
  <si>
    <t>Total</t>
  </si>
  <si>
    <t>Protéine du lait (%)</t>
  </si>
  <si>
    <t>Matière grasse du lait (%)</t>
  </si>
  <si>
    <t>Lait total produit par jour (litres)</t>
  </si>
  <si>
    <t>Fourrage/vache</t>
  </si>
  <si>
    <t>Total fourrage</t>
  </si>
  <si>
    <t>Concentrés vaches lait.</t>
  </si>
  <si>
    <t>Génisses laitières</t>
  </si>
  <si>
    <t>Taures laitières</t>
  </si>
  <si>
    <t>Ratio génisses:vaches</t>
  </si>
  <si>
    <t>Global</t>
  </si>
  <si>
    <t>Phosphore total (kg/jour):</t>
  </si>
  <si>
    <t>(kg)</t>
  </si>
  <si>
    <t/>
  </si>
  <si>
    <t>Concentration moyenne (troupeau)</t>
  </si>
  <si>
    <t>Analyse en % (base sèche)</t>
  </si>
  <si>
    <t>Nombre de vaches en lactation</t>
  </si>
  <si>
    <t>% de vaches en lactation</t>
  </si>
  <si>
    <t>Poids moyen des vaches (kg)</t>
  </si>
  <si>
    <t>Lait produit par vache par jour (litres)</t>
  </si>
  <si>
    <t>Évaluation du phosphore servi au troupeau pour une journée</t>
  </si>
  <si>
    <t>Nombre de vaches taries</t>
  </si>
  <si>
    <t>Entreprise</t>
  </si>
  <si>
    <t>Adresse</t>
  </si>
  <si>
    <t>Téléphone</t>
  </si>
  <si>
    <t>Télécopieur</t>
  </si>
  <si>
    <t>Responsable(s)</t>
  </si>
  <si>
    <t>Conseiller(s)</t>
  </si>
  <si>
    <t>Date de la visite</t>
  </si>
  <si>
    <t>Vaches laitières</t>
  </si>
  <si>
    <t>Génisses et taures laitières</t>
  </si>
  <si>
    <t>Alimentation en phosphore et en protéines du troupeau</t>
  </si>
  <si>
    <t>Production annuelle/vache (kg) PATLQ</t>
  </si>
  <si>
    <t>kg de lait/kg de concentrés (TQS)</t>
  </si>
  <si>
    <t>Quantité totale sur base sèche</t>
  </si>
  <si>
    <t>Qté MS (kg)</t>
  </si>
  <si>
    <t>kg fourrage/100 kg poids vif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</si>
</sst>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Ensilage de foin, silo 1 &quot;0.0"/>
    <numFmt numFmtId="173" formatCode="&quot;Ensilage de foin, silo 1 &quot;0.0&quot; kg&quot;"/>
    <numFmt numFmtId="174" formatCode="&quot;Ensilage de foin, silo 1 (&quot;0.0&quot;) kg&quot;"/>
    <numFmt numFmtId="175" formatCode="&quot;Ensilage de foin, silo 1 (&quot;0.0&quot; kg)&quot;"/>
    <numFmt numFmtId="176" formatCode="&quot;Maïs-grain (&quot;0.0&quot; kg)&quot;"/>
    <numFmt numFmtId="177" formatCode="&quot;Ensilage de foin, silo 2 (&quot;0.0&quot; kg)&quot;"/>
    <numFmt numFmtId="178" formatCode="&quot;Grains mélangés (&quot;0.0&quot; kg)&quot;"/>
    <numFmt numFmtId="179" formatCode="0.0%"/>
    <numFmt numFmtId="180" formatCode="_ * #,##0.0_)\ _$_ ;_ * \(#,##0.0\)\ _$_ ;_ * &quot;-&quot;??_)\ _$_ ;_ @_ "/>
    <numFmt numFmtId="181" formatCode="0.000"/>
    <numFmt numFmtId="182" formatCode="0.0"/>
    <numFmt numFmtId="183" formatCode="d\ mmmm\ yyyy"/>
    <numFmt numFmtId="184" formatCode="_ * #,##0_)\ _$_ ;_ * \(#,##0\)\ _$_ ;_ * &quot;-&quot;??_)\ _$_ ;_ @_ "/>
    <numFmt numFmtId="185" formatCode="_ * #,##0.000_)\ _$_ ;_ * \(#,##0.000\)\ _$_ ;_ * &quot;-&quot;???_)\ _$_ ;_ @_ "/>
    <numFmt numFmtId="186" formatCode="dd/mmmm/yyyy"/>
    <numFmt numFmtId="187" formatCode="0.0000"/>
    <numFmt numFmtId="188" formatCode="0.000000000000000%"/>
    <numFmt numFmtId="189" formatCode="0.00000000000000%"/>
    <numFmt numFmtId="190" formatCode="0.0000000000000%"/>
    <numFmt numFmtId="191" formatCode="0.000000000000%"/>
    <numFmt numFmtId="192" formatCode="0.00000000000%"/>
    <numFmt numFmtId="193" formatCode="0.0000000000%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%"/>
    <numFmt numFmtId="200" formatCode="0.000%"/>
    <numFmt numFmtId="201" formatCode="0.00000"/>
    <numFmt numFmtId="202" formatCode="0.000000"/>
    <numFmt numFmtId="203" formatCode="0.0000000"/>
    <numFmt numFmtId="204" formatCode="#,##0.00_);\(#,##0.00\)"/>
    <numFmt numFmtId="205" formatCode="#,##0_);\(#,##0\)"/>
    <numFmt numFmtId="206" formatCode="#,##0.0_);\(#,##0.0\)"/>
    <numFmt numFmtId="207" formatCode="#,##0.0"/>
    <numFmt numFmtId="208" formatCode="&quot; &quot;\k\g"/>
    <numFmt numFmtId="209" formatCode="_ * #,##0.0_)\ _$_ ;_ * \(#,##0.0\)\ _$_ ;_ * &quot;-&quot;?_)\ _$_ ;_ @_ "/>
    <numFmt numFmtId="210" formatCode="_-* #,##0.0\ _$_-;_-* #,##0.0\ _$\-;_-* &quot;-&quot;?\ _$_-;_-@_-"/>
    <numFmt numFmtId="211" formatCode="_ * #,##0.000_)\ _$_ ;_ * \(#,##0.000\)\ _$_ ;_ * &quot;-&quot;??_)\ _$_ ;_ @_ 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179" fontId="2" fillId="0" borderId="0" xfId="19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43" fontId="2" fillId="0" borderId="4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179" fontId="2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43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78" fontId="2" fillId="0" borderId="4" xfId="0" applyNumberFormat="1" applyFont="1" applyBorder="1" applyAlignment="1">
      <alignment horizontal="left"/>
    </xf>
    <xf numFmtId="179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1" fillId="3" borderId="4" xfId="0" applyFont="1" applyFill="1" applyBorder="1" applyAlignment="1">
      <alignment/>
    </xf>
    <xf numFmtId="43" fontId="2" fillId="3" borderId="4" xfId="0" applyNumberFormat="1" applyFont="1" applyFill="1" applyBorder="1" applyAlignment="1" quotePrefix="1">
      <alignment horizontal="center"/>
    </xf>
    <xf numFmtId="179" fontId="2" fillId="3" borderId="4" xfId="19" applyNumberFormat="1" applyFont="1" applyFill="1" applyBorder="1" applyAlignment="1">
      <alignment horizontal="center"/>
    </xf>
    <xf numFmtId="43" fontId="2" fillId="3" borderId="4" xfId="15" applyFont="1" applyFill="1" applyBorder="1" applyAlignment="1">
      <alignment horizontal="center"/>
    </xf>
    <xf numFmtId="0" fontId="2" fillId="4" borderId="4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2" fontId="2" fillId="4" borderId="4" xfId="0" applyNumberFormat="1" applyFont="1" applyFill="1" applyBorder="1" applyAlignment="1" quotePrefix="1">
      <alignment horizontal="center"/>
    </xf>
    <xf numFmtId="4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07" fontId="2" fillId="0" borderId="4" xfId="0" applyNumberFormat="1" applyFont="1" applyBorder="1" applyAlignment="1">
      <alignment horizontal="center"/>
    </xf>
    <xf numFmtId="207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 quotePrefix="1">
      <alignment horizontal="center"/>
    </xf>
    <xf numFmtId="4" fontId="2" fillId="0" borderId="2" xfId="0" applyNumberFormat="1" applyFont="1" applyBorder="1" applyAlignment="1">
      <alignment horizontal="center"/>
    </xf>
    <xf numFmtId="206" fontId="2" fillId="0" borderId="4" xfId="15" applyNumberFormat="1" applyFont="1" applyBorder="1" applyAlignment="1">
      <alignment horizontal="right"/>
    </xf>
    <xf numFmtId="207" fontId="2" fillId="0" borderId="4" xfId="15" applyNumberFormat="1" applyFont="1" applyBorder="1" applyAlignment="1">
      <alignment horizontal="right"/>
    </xf>
    <xf numFmtId="4" fontId="2" fillId="0" borderId="4" xfId="15" applyNumberFormat="1" applyFont="1" applyBorder="1" applyAlignment="1">
      <alignment horizontal="center"/>
    </xf>
    <xf numFmtId="207" fontId="2" fillId="0" borderId="4" xfId="15" applyNumberFormat="1" applyFont="1" applyBorder="1" applyAlignment="1">
      <alignment horizontal="center"/>
    </xf>
    <xf numFmtId="207" fontId="2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3" fillId="0" borderId="5" xfId="0" applyFont="1" applyBorder="1" applyAlignment="1" quotePrefix="1">
      <alignment horizontal="left"/>
    </xf>
    <xf numFmtId="0" fontId="3" fillId="0" borderId="5" xfId="0" applyFont="1" applyBorder="1" applyAlignment="1">
      <alignment horizontal="left"/>
    </xf>
    <xf numFmtId="3" fontId="3" fillId="0" borderId="4" xfId="15" applyNumberFormat="1" applyFont="1" applyBorder="1" applyAlignment="1">
      <alignment horizontal="center"/>
    </xf>
    <xf numFmtId="179" fontId="3" fillId="5" borderId="4" xfId="19" applyNumberFormat="1" applyFont="1" applyFill="1" applyBorder="1" applyAlignment="1">
      <alignment horizontal="center"/>
    </xf>
    <xf numFmtId="4" fontId="3" fillId="0" borderId="4" xfId="19" applyNumberFormat="1" applyFont="1" applyBorder="1" applyAlignment="1">
      <alignment horizontal="center"/>
    </xf>
    <xf numFmtId="204" fontId="3" fillId="5" borderId="4" xfId="15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209" fontId="3" fillId="0" borderId="4" xfId="15" applyNumberFormat="1" applyFont="1" applyBorder="1" applyAlignment="1">
      <alignment horizontal="right"/>
    </xf>
    <xf numFmtId="209" fontId="3" fillId="0" borderId="3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209" fontId="3" fillId="0" borderId="4" xfId="15" applyNumberFormat="1" applyFont="1" applyBorder="1" applyAlignment="1">
      <alignment horizontal="center"/>
    </xf>
    <xf numFmtId="209" fontId="3" fillId="0" borderId="4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4" xfId="0" applyNumberFormat="1" applyFont="1" applyBorder="1" applyAlignment="1" quotePrefix="1">
      <alignment horizontal="center"/>
    </xf>
    <xf numFmtId="0" fontId="3" fillId="5" borderId="5" xfId="0" applyFont="1" applyFill="1" applyBorder="1" applyAlignment="1">
      <alignment horizontal="right"/>
    </xf>
    <xf numFmtId="207" fontId="3" fillId="5" borderId="6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3" fontId="3" fillId="0" borderId="4" xfId="15" applyNumberFormat="1" applyFont="1" applyBorder="1" applyAlignment="1">
      <alignment horizontal="center"/>
    </xf>
    <xf numFmtId="179" fontId="3" fillId="5" borderId="4" xfId="15" applyNumberFormat="1" applyFont="1" applyFill="1" applyBorder="1" applyAlignment="1">
      <alignment horizontal="center"/>
    </xf>
    <xf numFmtId="10" fontId="3" fillId="5" borderId="4" xfId="15" applyNumberFormat="1" applyFont="1" applyFill="1" applyBorder="1" applyAlignment="1">
      <alignment horizontal="center"/>
    </xf>
    <xf numFmtId="182" fontId="8" fillId="3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9" fontId="3" fillId="0" borderId="0" xfId="19" applyNumberFormat="1" applyFont="1" applyBorder="1" applyAlignment="1">
      <alignment/>
    </xf>
    <xf numFmtId="1" fontId="3" fillId="0" borderId="4" xfId="15" applyNumberFormat="1" applyFont="1" applyBorder="1" applyAlignment="1">
      <alignment horizontal="center"/>
    </xf>
    <xf numFmtId="209" fontId="3" fillId="0" borderId="4" xfId="15" applyNumberFormat="1" applyFont="1" applyBorder="1" applyAlignment="1">
      <alignment/>
    </xf>
    <xf numFmtId="207" fontId="3" fillId="5" borderId="5" xfId="0" applyNumberFormat="1" applyFont="1" applyFill="1" applyBorder="1" applyAlignment="1">
      <alignment/>
    </xf>
    <xf numFmtId="3" fontId="3" fillId="5" borderId="4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/>
    </xf>
    <xf numFmtId="1" fontId="3" fillId="0" borderId="3" xfId="15" applyNumberFormat="1" applyFont="1" applyBorder="1" applyAlignment="1">
      <alignment horizontal="center"/>
    </xf>
    <xf numFmtId="1" fontId="3" fillId="0" borderId="2" xfId="15" applyNumberFormat="1" applyFont="1" applyBorder="1" applyAlignment="1">
      <alignment horizontal="center"/>
    </xf>
    <xf numFmtId="1" fontId="2" fillId="0" borderId="2" xfId="15" applyNumberFormat="1" applyFont="1" applyBorder="1" applyAlignment="1">
      <alignment horizontal="center"/>
    </xf>
    <xf numFmtId="1" fontId="2" fillId="0" borderId="3" xfId="15" applyNumberFormat="1" applyFont="1" applyBorder="1" applyAlignment="1">
      <alignment horizontal="center"/>
    </xf>
    <xf numFmtId="209" fontId="3" fillId="0" borderId="4" xfId="15" applyNumberFormat="1" applyFont="1" applyFill="1" applyBorder="1" applyAlignment="1">
      <alignment horizontal="center"/>
    </xf>
    <xf numFmtId="43" fontId="3" fillId="0" borderId="4" xfId="15" applyNumberFormat="1" applyFont="1" applyFill="1" applyBorder="1" applyAlignment="1">
      <alignment horizontal="center"/>
    </xf>
    <xf numFmtId="1" fontId="3" fillId="0" borderId="3" xfId="15" applyNumberFormat="1" applyFont="1" applyFill="1" applyBorder="1" applyAlignment="1">
      <alignment horizontal="center"/>
    </xf>
    <xf numFmtId="9" fontId="3" fillId="5" borderId="4" xfId="19" applyNumberFormat="1" applyFont="1" applyFill="1" applyBorder="1" applyAlignment="1">
      <alignment horizontal="center"/>
    </xf>
    <xf numFmtId="171" fontId="2" fillId="4" borderId="4" xfId="0" applyNumberFormat="1" applyFont="1" applyFill="1" applyBorder="1" applyAlignment="1" quotePrefix="1">
      <alignment horizontal="center"/>
    </xf>
    <xf numFmtId="179" fontId="2" fillId="4" borderId="4" xfId="19" applyNumberFormat="1" applyFont="1" applyFill="1" applyBorder="1" applyAlignment="1" quotePrefix="1">
      <alignment horizontal="center"/>
    </xf>
    <xf numFmtId="10" fontId="2" fillId="4" borderId="4" xfId="19" applyNumberFormat="1" applyFont="1" applyFill="1" applyBorder="1" applyAlignment="1" quotePrefix="1">
      <alignment horizontal="center"/>
    </xf>
    <xf numFmtId="10" fontId="2" fillId="0" borderId="0" xfId="19" applyNumberFormat="1" applyFont="1" applyAlignment="1">
      <alignment/>
    </xf>
    <xf numFmtId="1" fontId="3" fillId="0" borderId="2" xfId="15" applyNumberFormat="1" applyFont="1" applyFill="1" applyBorder="1" applyAlignment="1">
      <alignment horizontal="center"/>
    </xf>
    <xf numFmtId="209" fontId="3" fillId="0" borderId="4" xfId="15" applyNumberFormat="1" applyFont="1" applyFill="1" applyBorder="1" applyAlignment="1">
      <alignment horizontal="right"/>
    </xf>
    <xf numFmtId="209" fontId="3" fillId="0" borderId="4" xfId="15" applyNumberFormat="1" applyFont="1" applyFill="1" applyBorder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9" fontId="2" fillId="0" borderId="0" xfId="19" applyFont="1" applyFill="1" applyBorder="1" applyAlignment="1" quotePrefix="1">
      <alignment horizontal="center"/>
    </xf>
    <xf numFmtId="179" fontId="2" fillId="0" borderId="0" xfId="19" applyNumberFormat="1" applyFont="1" applyFill="1" applyBorder="1" applyAlignment="1" quotePrefix="1">
      <alignment horizontal="center"/>
    </xf>
    <xf numFmtId="10" fontId="2" fillId="0" borderId="0" xfId="19" applyNumberFormat="1" applyFont="1" applyFill="1" applyBorder="1" applyAlignment="1" quotePrefix="1">
      <alignment horizontal="center"/>
    </xf>
    <xf numFmtId="43" fontId="2" fillId="0" borderId="10" xfId="0" applyNumberFormat="1" applyFont="1" applyFill="1" applyBorder="1" applyAlignment="1" quotePrefix="1">
      <alignment horizontal="center"/>
    </xf>
    <xf numFmtId="43" fontId="2" fillId="0" borderId="10" xfId="15" applyFont="1" applyFill="1" applyBorder="1" applyAlignment="1">
      <alignment horizontal="center"/>
    </xf>
    <xf numFmtId="41" fontId="2" fillId="3" borderId="4" xfId="0" applyNumberFormat="1" applyFont="1" applyFill="1" applyBorder="1" applyAlignment="1" quotePrefix="1">
      <alignment horizontal="center"/>
    </xf>
    <xf numFmtId="209" fontId="2" fillId="3" borderId="4" xfId="15" applyNumberFormat="1" applyFont="1" applyFill="1" applyBorder="1" applyAlignment="1">
      <alignment horizontal="center"/>
    </xf>
    <xf numFmtId="41" fontId="2" fillId="0" borderId="4" xfId="15" applyNumberFormat="1" applyFont="1" applyBorder="1" applyAlignment="1">
      <alignment/>
    </xf>
    <xf numFmtId="41" fontId="3" fillId="5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 quotePrefix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183" fontId="2" fillId="0" borderId="6" xfId="0" applyNumberFormat="1" applyFont="1" applyBorder="1" applyAlignment="1">
      <alignment horizontal="left"/>
    </xf>
    <xf numFmtId="0" fontId="3" fillId="5" borderId="5" xfId="0" applyFont="1" applyFill="1" applyBorder="1" applyAlignment="1" quotePrefix="1">
      <alignment horizontal="left"/>
    </xf>
    <xf numFmtId="0" fontId="3" fillId="5" borderId="1" xfId="0" applyFont="1" applyFill="1" applyBorder="1" applyAlignment="1">
      <alignment horizontal="left"/>
    </xf>
    <xf numFmtId="0" fontId="8" fillId="3" borderId="4" xfId="0" applyFont="1" applyFill="1" applyBorder="1" applyAlignment="1" quotePrefix="1">
      <alignment horizontal="center"/>
    </xf>
    <xf numFmtId="0" fontId="8" fillId="3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6</xdr:col>
      <xdr:colOff>0</xdr:colOff>
      <xdr:row>96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478125"/>
          <a:ext cx="6896100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300" b="1" i="0" u="sng" baseline="0">
              <a:latin typeface="Arial"/>
              <a:ea typeface="Arial"/>
              <a:cs typeface="Arial"/>
            </a:rPr>
            <a:t>Commentaires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Vaches laitières 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Génisses et taures laitières 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90" zoomScaleNormal="90" workbookViewId="0" topLeftCell="A1">
      <selection activeCell="B2" sqref="B2:F2"/>
    </sheetView>
  </sheetViews>
  <sheetFormatPr defaultColWidth="11.421875" defaultRowHeight="12.75"/>
  <cols>
    <col min="1" max="1" width="20.00390625" style="2" customWidth="1"/>
    <col min="2" max="2" width="20.57421875" style="2" customWidth="1"/>
    <col min="3" max="6" width="15.7109375" style="2" customWidth="1"/>
    <col min="7" max="7" width="11.7109375" style="2" customWidth="1"/>
    <col min="8" max="10" width="15.7109375" style="2" customWidth="1"/>
    <col min="11" max="11" width="34.00390625" style="2" bestFit="1" customWidth="1"/>
    <col min="12" max="12" width="15.28125" style="2" bestFit="1" customWidth="1"/>
    <col min="13" max="13" width="9.140625" style="2" customWidth="1"/>
    <col min="14" max="14" width="12.28125" style="2" bestFit="1" customWidth="1"/>
    <col min="15" max="16" width="10.7109375" style="2" customWidth="1"/>
    <col min="17" max="17" width="25.00390625" style="2" customWidth="1"/>
    <col min="18" max="18" width="19.7109375" style="2" customWidth="1"/>
    <col min="19" max="19" width="12.57421875" style="2" bestFit="1" customWidth="1"/>
    <col min="20" max="16384" width="11.421875" style="2" customWidth="1"/>
  </cols>
  <sheetData>
    <row r="1" spans="1:6" ht="29.25" customHeight="1">
      <c r="A1" s="127" t="s">
        <v>26</v>
      </c>
      <c r="B1" s="127"/>
      <c r="C1" s="127"/>
      <c r="D1" s="127"/>
      <c r="E1" s="127"/>
      <c r="F1" s="127"/>
    </row>
    <row r="2" spans="1:15" ht="15.75">
      <c r="A2" s="63" t="s">
        <v>28</v>
      </c>
      <c r="B2" s="128"/>
      <c r="C2" s="129"/>
      <c r="D2" s="129"/>
      <c r="E2" s="129"/>
      <c r="F2" s="129"/>
      <c r="G2" s="6"/>
      <c r="H2" s="6"/>
      <c r="I2" s="6"/>
      <c r="J2" s="6"/>
      <c r="K2" s="6"/>
      <c r="L2" s="6"/>
      <c r="M2" s="6"/>
      <c r="O2" s="8"/>
    </row>
    <row r="3" spans="1:15" ht="15.75">
      <c r="A3" s="63" t="s">
        <v>32</v>
      </c>
      <c r="B3" s="130"/>
      <c r="C3" s="131"/>
      <c r="D3" s="131"/>
      <c r="E3" s="131"/>
      <c r="F3" s="131"/>
      <c r="G3" s="6"/>
      <c r="H3" s="6"/>
      <c r="I3" s="6"/>
      <c r="J3" s="6"/>
      <c r="K3" s="6"/>
      <c r="L3" s="6"/>
      <c r="M3" s="6"/>
      <c r="O3" s="8"/>
    </row>
    <row r="4" spans="1:15" ht="15.75">
      <c r="A4" s="63" t="s">
        <v>29</v>
      </c>
      <c r="B4" s="130"/>
      <c r="C4" s="130"/>
      <c r="D4" s="130"/>
      <c r="E4" s="130"/>
      <c r="F4" s="130"/>
      <c r="G4" s="6"/>
      <c r="H4" s="6"/>
      <c r="I4" s="6"/>
      <c r="J4" s="6"/>
      <c r="K4" s="6"/>
      <c r="L4" s="6"/>
      <c r="M4" s="6"/>
      <c r="O4" s="8"/>
    </row>
    <row r="5" spans="1:13" ht="15.75">
      <c r="A5" s="63" t="s">
        <v>30</v>
      </c>
      <c r="B5" s="130"/>
      <c r="C5" s="130"/>
      <c r="D5" s="130"/>
      <c r="E5" s="130"/>
      <c r="F5" s="130"/>
      <c r="G5" s="7"/>
      <c r="H5" s="7"/>
      <c r="I5" s="7"/>
      <c r="J5" s="7"/>
      <c r="K5" s="7"/>
      <c r="L5" s="7"/>
      <c r="M5" s="7"/>
    </row>
    <row r="6" spans="1:15" ht="15.75">
      <c r="A6" s="63" t="s">
        <v>31</v>
      </c>
      <c r="B6" s="130"/>
      <c r="C6" s="131"/>
      <c r="D6" s="131"/>
      <c r="E6" s="131"/>
      <c r="F6" s="131"/>
      <c r="G6" s="5"/>
      <c r="H6" s="5"/>
      <c r="I6" s="5"/>
      <c r="J6" s="5"/>
      <c r="K6" s="11" t="s">
        <v>19</v>
      </c>
      <c r="L6" s="5"/>
      <c r="M6" s="5"/>
      <c r="N6" s="5"/>
      <c r="O6" s="3"/>
    </row>
    <row r="7" spans="1:15" ht="15.75">
      <c r="A7" s="63"/>
      <c r="B7" s="13"/>
      <c r="C7" s="10"/>
      <c r="D7" s="10"/>
      <c r="E7" s="3"/>
      <c r="F7" s="4"/>
      <c r="G7" s="5"/>
      <c r="H7" s="5"/>
      <c r="I7" s="5"/>
      <c r="J7" s="5"/>
      <c r="K7" s="5"/>
      <c r="L7" s="5"/>
      <c r="M7" s="5"/>
      <c r="N7" s="5"/>
      <c r="O7" s="3"/>
    </row>
    <row r="8" spans="1:15" ht="15.75">
      <c r="A8" s="64" t="s">
        <v>33</v>
      </c>
      <c r="B8" s="128"/>
      <c r="C8" s="128"/>
      <c r="D8" s="128"/>
      <c r="E8" s="135"/>
      <c r="F8" s="135"/>
      <c r="G8" s="5"/>
      <c r="H8" s="5"/>
      <c r="I8" s="5"/>
      <c r="J8" s="5"/>
      <c r="K8" s="5"/>
      <c r="L8" s="5"/>
      <c r="M8" s="5"/>
      <c r="N8" s="5"/>
      <c r="O8" s="3"/>
    </row>
    <row r="9" spans="1:15" ht="15.75">
      <c r="A9" s="64" t="s">
        <v>34</v>
      </c>
      <c r="B9" s="136"/>
      <c r="C9" s="136"/>
      <c r="D9" s="136"/>
      <c r="E9" s="136"/>
      <c r="F9" s="136"/>
      <c r="G9" s="5"/>
      <c r="H9" s="5"/>
      <c r="I9" s="5"/>
      <c r="J9" s="5"/>
      <c r="K9" s="5"/>
      <c r="L9" s="5"/>
      <c r="M9" s="5"/>
      <c r="N9" s="5"/>
      <c r="O9" s="3"/>
    </row>
    <row r="11" s="15" customFormat="1" ht="16.5">
      <c r="A11" s="14" t="s">
        <v>37</v>
      </c>
    </row>
    <row r="12" spans="1:3" s="10" customFormat="1" ht="14.25">
      <c r="A12" s="12"/>
      <c r="B12" s="13"/>
      <c r="C12" s="16"/>
    </row>
    <row r="13" s="10" customFormat="1" ht="15.75">
      <c r="A13" s="65" t="s">
        <v>35</v>
      </c>
    </row>
    <row r="14" spans="1:3" s="10" customFormat="1" ht="14.25">
      <c r="A14" s="12"/>
      <c r="B14" s="13"/>
      <c r="C14" s="16"/>
    </row>
    <row r="15" spans="1:3" s="10" customFormat="1" ht="15">
      <c r="A15" s="66" t="s">
        <v>22</v>
      </c>
      <c r="B15" s="17"/>
      <c r="C15" s="68"/>
    </row>
    <row r="16" spans="1:3" s="10" customFormat="1" ht="15">
      <c r="A16" s="67" t="s">
        <v>27</v>
      </c>
      <c r="B16" s="17"/>
      <c r="C16" s="68"/>
    </row>
    <row r="17" spans="1:3" s="10" customFormat="1" ht="15">
      <c r="A17" s="67" t="s">
        <v>23</v>
      </c>
      <c r="B17" s="17"/>
      <c r="C17" s="69">
        <f>IF(C15="","",C15/(C15+C16))</f>
      </c>
    </row>
    <row r="18" spans="1:3" s="10" customFormat="1" ht="15">
      <c r="A18" s="66" t="s">
        <v>24</v>
      </c>
      <c r="B18" s="17"/>
      <c r="C18" s="68"/>
    </row>
    <row r="19" spans="1:3" s="10" customFormat="1" ht="15">
      <c r="A19" s="66" t="s">
        <v>38</v>
      </c>
      <c r="B19" s="17"/>
      <c r="C19" s="68"/>
    </row>
    <row r="20" spans="1:3" s="10" customFormat="1" ht="15">
      <c r="A20" s="66" t="s">
        <v>8</v>
      </c>
      <c r="B20" s="17"/>
      <c r="C20" s="70"/>
    </row>
    <row r="21" spans="1:3" s="10" customFormat="1" ht="15">
      <c r="A21" s="66" t="s">
        <v>7</v>
      </c>
      <c r="B21" s="17"/>
      <c r="C21" s="70"/>
    </row>
    <row r="22" spans="1:3" s="10" customFormat="1" ht="15">
      <c r="A22" s="67" t="s">
        <v>42</v>
      </c>
      <c r="B22" s="17"/>
      <c r="C22" s="71">
        <f>IF(C18="","",R41/C18*100)</f>
      </c>
    </row>
    <row r="23" spans="1:3" s="10" customFormat="1" ht="15">
      <c r="A23" s="66" t="s">
        <v>9</v>
      </c>
      <c r="B23" s="17"/>
      <c r="C23" s="68"/>
    </row>
    <row r="24" spans="1:3" s="10" customFormat="1" ht="15">
      <c r="A24" s="66" t="s">
        <v>25</v>
      </c>
      <c r="B24" s="17"/>
      <c r="C24" s="71">
        <f>IF(C15="","",C23/C15)</f>
      </c>
    </row>
    <row r="25" spans="1:3" s="10" customFormat="1" ht="15">
      <c r="A25" s="67" t="s">
        <v>39</v>
      </c>
      <c r="B25" s="17"/>
      <c r="C25" s="71" t="e">
        <f>C23*1.031/R42</f>
        <v>#DIV/0!</v>
      </c>
    </row>
    <row r="26" spans="1:3" s="10" customFormat="1" ht="14.25">
      <c r="A26" s="12"/>
      <c r="B26" s="13"/>
      <c r="C26" s="16"/>
    </row>
    <row r="27" spans="1:6" s="10" customFormat="1" ht="15.75">
      <c r="A27" s="1"/>
      <c r="C27" s="72" t="s">
        <v>2</v>
      </c>
      <c r="D27" s="132" t="s">
        <v>21</v>
      </c>
      <c r="E27" s="133"/>
      <c r="F27" s="134"/>
    </row>
    <row r="28" spans="1:15" s="10" customFormat="1" ht="15.75">
      <c r="A28" s="1"/>
      <c r="C28" s="73" t="s">
        <v>18</v>
      </c>
      <c r="D28" s="72" t="s">
        <v>3</v>
      </c>
      <c r="E28" s="72" t="s">
        <v>4</v>
      </c>
      <c r="F28" s="72" t="s">
        <v>5</v>
      </c>
      <c r="L28" s="18" t="s">
        <v>16</v>
      </c>
      <c r="M28" s="143" t="s">
        <v>21</v>
      </c>
      <c r="N28" s="143"/>
      <c r="O28" s="144"/>
    </row>
    <row r="29" spans="1:15" s="10" customFormat="1" ht="15.75">
      <c r="A29" s="141" t="s">
        <v>0</v>
      </c>
      <c r="B29" s="142"/>
      <c r="C29" s="74"/>
      <c r="D29" s="100"/>
      <c r="E29" s="75"/>
      <c r="F29" s="76"/>
      <c r="K29" s="21" t="str">
        <f aca="true" t="shared" si="0" ref="K29:K47">A29</f>
        <v>Fourrages</v>
      </c>
      <c r="L29" s="20" t="s">
        <v>41</v>
      </c>
      <c r="M29" s="19" t="s">
        <v>3</v>
      </c>
      <c r="N29" s="22" t="s">
        <v>4</v>
      </c>
      <c r="O29" s="22" t="s">
        <v>5</v>
      </c>
    </row>
    <row r="30" spans="1:18" s="10" customFormat="1" ht="15">
      <c r="A30" s="77"/>
      <c r="B30" s="78"/>
      <c r="C30" s="79"/>
      <c r="D30" s="101"/>
      <c r="E30" s="80"/>
      <c r="F30" s="81"/>
      <c r="K30" s="24">
        <f t="shared" si="0"/>
        <v>0</v>
      </c>
      <c r="L30" s="25">
        <f aca="true" t="shared" si="1" ref="L30:L35">C30*M30</f>
        <v>0</v>
      </c>
      <c r="M30" s="26">
        <f aca="true" t="shared" si="2" ref="M30:M35">D30/100</f>
        <v>0</v>
      </c>
      <c r="N30" s="27">
        <f aca="true" t="shared" si="3" ref="N30:N35">L30*E30/100</f>
        <v>0</v>
      </c>
      <c r="O30" s="27">
        <f aca="true" t="shared" si="4" ref="O30:O35">L30*F30/100</f>
        <v>0</v>
      </c>
      <c r="R30" s="28"/>
    </row>
    <row r="31" spans="1:18" s="10" customFormat="1" ht="15">
      <c r="A31" s="77"/>
      <c r="B31" s="78"/>
      <c r="C31" s="79"/>
      <c r="D31" s="96"/>
      <c r="E31" s="83"/>
      <c r="F31" s="84"/>
      <c r="K31" s="24">
        <f t="shared" si="0"/>
        <v>0</v>
      </c>
      <c r="L31" s="25">
        <f t="shared" si="1"/>
        <v>0</v>
      </c>
      <c r="M31" s="26">
        <f t="shared" si="2"/>
        <v>0</v>
      </c>
      <c r="N31" s="27">
        <f t="shared" si="3"/>
        <v>0</v>
      </c>
      <c r="O31" s="27">
        <f t="shared" si="4"/>
        <v>0</v>
      </c>
      <c r="R31" s="29"/>
    </row>
    <row r="32" spans="1:18" s="10" customFormat="1" ht="15">
      <c r="A32" s="77"/>
      <c r="B32" s="78"/>
      <c r="C32" s="114"/>
      <c r="D32" s="102"/>
      <c r="E32" s="83"/>
      <c r="F32" s="84"/>
      <c r="K32" s="24">
        <f t="shared" si="0"/>
        <v>0</v>
      </c>
      <c r="L32" s="25">
        <f t="shared" si="1"/>
        <v>0</v>
      </c>
      <c r="M32" s="26">
        <f t="shared" si="2"/>
        <v>0</v>
      </c>
      <c r="N32" s="27">
        <f t="shared" si="3"/>
        <v>0</v>
      </c>
      <c r="O32" s="27">
        <f t="shared" si="4"/>
        <v>0</v>
      </c>
      <c r="R32" s="29"/>
    </row>
    <row r="33" spans="1:18" s="10" customFormat="1" ht="15">
      <c r="A33" s="77"/>
      <c r="B33" s="78"/>
      <c r="C33" s="79"/>
      <c r="D33" s="102"/>
      <c r="E33" s="83"/>
      <c r="F33" s="84"/>
      <c r="K33" s="24">
        <f t="shared" si="0"/>
        <v>0</v>
      </c>
      <c r="L33" s="25">
        <f t="shared" si="1"/>
        <v>0</v>
      </c>
      <c r="M33" s="26">
        <f t="shared" si="2"/>
        <v>0</v>
      </c>
      <c r="N33" s="27">
        <f t="shared" si="3"/>
        <v>0</v>
      </c>
      <c r="O33" s="27">
        <f t="shared" si="4"/>
        <v>0</v>
      </c>
      <c r="R33" s="29"/>
    </row>
    <row r="34" spans="1:18" s="10" customFormat="1" ht="15">
      <c r="A34" s="77"/>
      <c r="B34" s="78"/>
      <c r="C34" s="79"/>
      <c r="D34" s="102"/>
      <c r="E34" s="83"/>
      <c r="F34" s="85"/>
      <c r="K34" s="24">
        <f t="shared" si="0"/>
        <v>0</v>
      </c>
      <c r="L34" s="25">
        <f t="shared" si="1"/>
        <v>0</v>
      </c>
      <c r="M34" s="26">
        <f t="shared" si="2"/>
        <v>0</v>
      </c>
      <c r="N34" s="27">
        <f t="shared" si="3"/>
        <v>0</v>
      </c>
      <c r="O34" s="27">
        <f t="shared" si="4"/>
        <v>0</v>
      </c>
      <c r="R34" s="29"/>
    </row>
    <row r="35" spans="1:18" s="10" customFormat="1" ht="14.25">
      <c r="A35" s="23"/>
      <c r="B35" s="17"/>
      <c r="C35" s="59"/>
      <c r="D35" s="103"/>
      <c r="E35" s="55"/>
      <c r="F35" s="57"/>
      <c r="K35" s="24">
        <f t="shared" si="0"/>
        <v>0</v>
      </c>
      <c r="L35" s="25">
        <f t="shared" si="1"/>
        <v>0</v>
      </c>
      <c r="M35" s="30">
        <f t="shared" si="2"/>
        <v>0</v>
      </c>
      <c r="N35" s="27">
        <f t="shared" si="3"/>
        <v>0</v>
      </c>
      <c r="O35" s="27">
        <f t="shared" si="4"/>
        <v>0</v>
      </c>
      <c r="R35" s="28"/>
    </row>
    <row r="36" spans="1:18" s="10" customFormat="1" ht="15.75">
      <c r="A36" s="141" t="s">
        <v>1</v>
      </c>
      <c r="B36" s="142"/>
      <c r="C36" s="86"/>
      <c r="D36" s="100"/>
      <c r="E36" s="87"/>
      <c r="F36" s="88"/>
      <c r="K36" s="31" t="str">
        <f t="shared" si="0"/>
        <v>Grains et suppléments</v>
      </c>
      <c r="L36" s="32"/>
      <c r="M36" s="33"/>
      <c r="N36" s="34"/>
      <c r="O36" s="35"/>
      <c r="R36" s="29"/>
    </row>
    <row r="37" spans="1:15" s="10" customFormat="1" ht="15">
      <c r="A37" s="77"/>
      <c r="B37" s="78"/>
      <c r="C37" s="79"/>
      <c r="D37" s="113"/>
      <c r="E37" s="105"/>
      <c r="F37" s="106"/>
      <c r="K37" s="36">
        <f>A37</f>
        <v>0</v>
      </c>
      <c r="L37" s="25">
        <f aca="true" t="shared" si="5" ref="L37:L47">C37*M37</f>
        <v>0</v>
      </c>
      <c r="M37" s="37">
        <f aca="true" t="shared" si="6" ref="M37:M47">D37/100</f>
        <v>0</v>
      </c>
      <c r="N37" s="27">
        <f>L37*E37/100</f>
        <v>0</v>
      </c>
      <c r="O37" s="27">
        <f aca="true" t="shared" si="7" ref="O37:O47">L37*F37/100</f>
        <v>0</v>
      </c>
    </row>
    <row r="38" spans="1:17" s="10" customFormat="1" ht="15">
      <c r="A38" s="77"/>
      <c r="B38" s="78"/>
      <c r="C38" s="79"/>
      <c r="D38" s="102"/>
      <c r="E38" s="82"/>
      <c r="F38" s="89"/>
      <c r="K38" s="24">
        <f t="shared" si="0"/>
        <v>0</v>
      </c>
      <c r="L38" s="25">
        <f t="shared" si="5"/>
        <v>0</v>
      </c>
      <c r="M38" s="26">
        <f t="shared" si="6"/>
        <v>0</v>
      </c>
      <c r="N38" s="27">
        <f aca="true" t="shared" si="8" ref="N38:N47">L38*E38/100</f>
        <v>0</v>
      </c>
      <c r="O38" s="27">
        <f t="shared" si="7"/>
        <v>0</v>
      </c>
      <c r="Q38" s="10" t="s">
        <v>40</v>
      </c>
    </row>
    <row r="39" spans="1:19" s="10" customFormat="1" ht="15">
      <c r="A39" s="77"/>
      <c r="B39" s="78"/>
      <c r="C39" s="79"/>
      <c r="D39" s="102"/>
      <c r="E39" s="82"/>
      <c r="F39" s="89"/>
      <c r="K39" s="24">
        <f t="shared" si="0"/>
        <v>0</v>
      </c>
      <c r="L39" s="25">
        <f t="shared" si="5"/>
        <v>0</v>
      </c>
      <c r="M39" s="26">
        <f t="shared" si="6"/>
        <v>0</v>
      </c>
      <c r="N39" s="27">
        <f t="shared" si="8"/>
        <v>0</v>
      </c>
      <c r="O39" s="27">
        <f t="shared" si="7"/>
        <v>0</v>
      </c>
      <c r="P39" s="38"/>
      <c r="Q39" s="13"/>
      <c r="R39" s="13"/>
      <c r="S39" s="39"/>
    </row>
    <row r="40" spans="1:19" s="10" customFormat="1" ht="15">
      <c r="A40" s="77"/>
      <c r="B40" s="78"/>
      <c r="C40" s="79"/>
      <c r="D40" s="102"/>
      <c r="E40" s="82"/>
      <c r="F40" s="89"/>
      <c r="K40" s="24">
        <f t="shared" si="0"/>
        <v>0</v>
      </c>
      <c r="L40" s="25">
        <f t="shared" si="5"/>
        <v>0</v>
      </c>
      <c r="M40" s="26">
        <f t="shared" si="6"/>
        <v>0</v>
      </c>
      <c r="N40" s="27">
        <f t="shared" si="8"/>
        <v>0</v>
      </c>
      <c r="O40" s="27">
        <f t="shared" si="7"/>
        <v>0</v>
      </c>
      <c r="P40" s="38"/>
      <c r="Q40" s="40" t="s">
        <v>11</v>
      </c>
      <c r="R40" s="125">
        <f>SUM(L30:L35)</f>
        <v>0</v>
      </c>
      <c r="S40" s="39"/>
    </row>
    <row r="41" spans="1:19" s="10" customFormat="1" ht="15">
      <c r="A41" s="77"/>
      <c r="B41" s="78"/>
      <c r="C41" s="79"/>
      <c r="D41" s="102"/>
      <c r="E41" s="82"/>
      <c r="F41" s="89"/>
      <c r="K41" s="24">
        <f t="shared" si="0"/>
        <v>0</v>
      </c>
      <c r="L41" s="25">
        <f t="shared" si="5"/>
        <v>0</v>
      </c>
      <c r="M41" s="26">
        <f t="shared" si="6"/>
        <v>0</v>
      </c>
      <c r="N41" s="27">
        <f t="shared" si="8"/>
        <v>0</v>
      </c>
      <c r="O41" s="27">
        <f t="shared" si="7"/>
        <v>0</v>
      </c>
      <c r="P41" s="5"/>
      <c r="Q41" s="40" t="s">
        <v>10</v>
      </c>
      <c r="R41" s="125" t="e">
        <f>R40/SUM(C15:C16)</f>
        <v>#DIV/0!</v>
      </c>
      <c r="S41" s="39"/>
    </row>
    <row r="42" spans="1:19" s="10" customFormat="1" ht="15">
      <c r="A42" s="77"/>
      <c r="B42" s="78"/>
      <c r="C42" s="79"/>
      <c r="D42" s="102"/>
      <c r="E42" s="82"/>
      <c r="F42" s="89"/>
      <c r="K42" s="24">
        <f t="shared" si="0"/>
        <v>0</v>
      </c>
      <c r="L42" s="25">
        <f t="shared" si="5"/>
        <v>0</v>
      </c>
      <c r="M42" s="26">
        <f t="shared" si="6"/>
        <v>0</v>
      </c>
      <c r="N42" s="27">
        <f t="shared" si="8"/>
        <v>0</v>
      </c>
      <c r="O42" s="27">
        <f t="shared" si="7"/>
        <v>0</v>
      </c>
      <c r="P42" s="5"/>
      <c r="Q42" s="41" t="s">
        <v>12</v>
      </c>
      <c r="R42" s="125">
        <f>SUM(L37:L47)/0.89</f>
        <v>0</v>
      </c>
      <c r="S42" s="39"/>
    </row>
    <row r="43" spans="1:19" s="10" customFormat="1" ht="15">
      <c r="A43" s="77"/>
      <c r="B43" s="78"/>
      <c r="C43" s="79"/>
      <c r="D43" s="102"/>
      <c r="E43" s="82"/>
      <c r="F43" s="89"/>
      <c r="K43" s="24">
        <f t="shared" si="0"/>
        <v>0</v>
      </c>
      <c r="L43" s="25">
        <f t="shared" si="5"/>
        <v>0</v>
      </c>
      <c r="M43" s="26">
        <f t="shared" si="6"/>
        <v>0</v>
      </c>
      <c r="N43" s="27">
        <f t="shared" si="8"/>
        <v>0</v>
      </c>
      <c r="O43" s="27">
        <f t="shared" si="7"/>
        <v>0</v>
      </c>
      <c r="P43" s="5"/>
      <c r="Q43" s="4"/>
      <c r="R43" s="16"/>
      <c r="S43" s="39"/>
    </row>
    <row r="44" spans="1:19" s="10" customFormat="1" ht="15">
      <c r="A44" s="77"/>
      <c r="B44" s="78"/>
      <c r="C44" s="79"/>
      <c r="D44" s="102"/>
      <c r="E44" s="82"/>
      <c r="F44" s="89"/>
      <c r="K44" s="24">
        <f t="shared" si="0"/>
        <v>0</v>
      </c>
      <c r="L44" s="25">
        <f t="shared" si="5"/>
        <v>0</v>
      </c>
      <c r="M44" s="26">
        <f t="shared" si="6"/>
        <v>0</v>
      </c>
      <c r="N44" s="27">
        <f t="shared" si="8"/>
        <v>0</v>
      </c>
      <c r="O44" s="27">
        <f t="shared" si="7"/>
        <v>0</v>
      </c>
      <c r="Q44" s="13"/>
      <c r="R44" s="16"/>
      <c r="S44" s="39"/>
    </row>
    <row r="45" spans="1:19" s="10" customFormat="1" ht="14.25">
      <c r="A45" s="23"/>
      <c r="B45" s="17"/>
      <c r="C45" s="58"/>
      <c r="D45" s="103"/>
      <c r="E45" s="61"/>
      <c r="F45" s="60"/>
      <c r="K45" s="24">
        <f t="shared" si="0"/>
        <v>0</v>
      </c>
      <c r="L45" s="25">
        <f t="shared" si="5"/>
        <v>0</v>
      </c>
      <c r="M45" s="26">
        <f t="shared" si="6"/>
        <v>0</v>
      </c>
      <c r="N45" s="27">
        <f t="shared" si="8"/>
        <v>0</v>
      </c>
      <c r="O45" s="27">
        <f t="shared" si="7"/>
        <v>0</v>
      </c>
      <c r="Q45" s="16"/>
      <c r="R45" s="13"/>
      <c r="S45" s="39"/>
    </row>
    <row r="46" spans="1:19" s="10" customFormat="1" ht="14.25">
      <c r="A46" s="23"/>
      <c r="B46" s="17"/>
      <c r="C46" s="58"/>
      <c r="D46" s="103"/>
      <c r="E46" s="61"/>
      <c r="F46" s="60"/>
      <c r="K46" s="24">
        <f t="shared" si="0"/>
        <v>0</v>
      </c>
      <c r="L46" s="25">
        <f t="shared" si="5"/>
        <v>0</v>
      </c>
      <c r="M46" s="26">
        <f t="shared" si="6"/>
        <v>0</v>
      </c>
      <c r="N46" s="27">
        <f t="shared" si="8"/>
        <v>0</v>
      </c>
      <c r="O46" s="27">
        <f t="shared" si="7"/>
        <v>0</v>
      </c>
      <c r="R46" s="42"/>
      <c r="S46" s="13"/>
    </row>
    <row r="47" spans="1:19" s="10" customFormat="1" ht="14.25">
      <c r="A47" s="23"/>
      <c r="B47" s="17"/>
      <c r="C47" s="58"/>
      <c r="D47" s="103"/>
      <c r="E47" s="61"/>
      <c r="F47" s="60"/>
      <c r="K47" s="24">
        <f t="shared" si="0"/>
        <v>0</v>
      </c>
      <c r="L47" s="25">
        <f t="shared" si="5"/>
        <v>0</v>
      </c>
      <c r="M47" s="26">
        <f t="shared" si="6"/>
        <v>0</v>
      </c>
      <c r="N47" s="27">
        <f t="shared" si="8"/>
        <v>0</v>
      </c>
      <c r="O47" s="27">
        <f t="shared" si="7"/>
        <v>0</v>
      </c>
      <c r="R47" s="13"/>
      <c r="S47" s="13"/>
    </row>
    <row r="48" spans="1:19" s="10" customFormat="1" ht="15.75">
      <c r="A48" s="137" t="s">
        <v>20</v>
      </c>
      <c r="B48" s="138"/>
      <c r="C48" s="126">
        <f>SUM(C30:C46)</f>
        <v>0</v>
      </c>
      <c r="D48" s="108" t="e">
        <f>L49</f>
        <v>#DIV/0!</v>
      </c>
      <c r="E48" s="90" t="e">
        <f>N49</f>
        <v>#DIV/0!</v>
      </c>
      <c r="F48" s="91" t="e">
        <f>O49</f>
        <v>#DIV/0!</v>
      </c>
      <c r="K48" s="43" t="s">
        <v>6</v>
      </c>
      <c r="L48" s="123">
        <f>SUM(L30:L47)</f>
        <v>0</v>
      </c>
      <c r="M48" s="45"/>
      <c r="N48" s="124">
        <f>SUM(N30:N47)</f>
        <v>0</v>
      </c>
      <c r="O48" s="46">
        <f>SUM(O30:O47)</f>
        <v>0</v>
      </c>
      <c r="R48" s="4"/>
      <c r="S48" s="39"/>
    </row>
    <row r="49" spans="1:19" s="10" customFormat="1" ht="15.75">
      <c r="A49" s="2"/>
      <c r="B49" s="2"/>
      <c r="C49" s="2"/>
      <c r="D49" s="139" t="s">
        <v>17</v>
      </c>
      <c r="E49" s="140"/>
      <c r="F49" s="92" t="e">
        <f>F48*D48*C48</f>
        <v>#DIV/0!</v>
      </c>
      <c r="L49" s="109" t="e">
        <f>L48/C48</f>
        <v>#DIV/0!</v>
      </c>
      <c r="M49" s="48"/>
      <c r="N49" s="110" t="e">
        <f>N48/L48</f>
        <v>#DIV/0!</v>
      </c>
      <c r="O49" s="111" t="e">
        <f>O48/L48</f>
        <v>#DIV/0!</v>
      </c>
      <c r="R49" s="9"/>
      <c r="S49" s="50"/>
    </row>
    <row r="50" spans="1:19" s="10" customFormat="1" ht="15.75">
      <c r="A50" s="64" t="s">
        <v>36</v>
      </c>
      <c r="B50" s="2"/>
      <c r="C50" s="2"/>
      <c r="K50" s="117"/>
      <c r="L50" s="121"/>
      <c r="M50" s="48"/>
      <c r="N50" s="122"/>
      <c r="O50" s="122"/>
      <c r="R50" s="9"/>
      <c r="S50" s="51"/>
    </row>
    <row r="51" spans="1:19" s="10" customFormat="1" ht="15">
      <c r="A51" s="93"/>
      <c r="B51" s="94"/>
      <c r="C51" s="95"/>
      <c r="K51" s="117"/>
      <c r="L51" s="118"/>
      <c r="M51" s="48"/>
      <c r="N51" s="119"/>
      <c r="O51" s="120"/>
      <c r="S51" s="112"/>
    </row>
    <row r="52" spans="1:3" s="10" customFormat="1" ht="15">
      <c r="A52" s="66" t="s">
        <v>13</v>
      </c>
      <c r="B52" s="78"/>
      <c r="C52" s="96"/>
    </row>
    <row r="53" spans="1:3" s="10" customFormat="1" ht="15">
      <c r="A53" s="66" t="s">
        <v>14</v>
      </c>
      <c r="B53" s="78"/>
      <c r="C53" s="96"/>
    </row>
    <row r="54" spans="1:3" s="10" customFormat="1" ht="15">
      <c r="A54" s="67" t="s">
        <v>15</v>
      </c>
      <c r="B54" s="78"/>
      <c r="C54" s="90">
        <f>IF(C53="","",SUM(C52:C53)/SUM(C15:C16))</f>
      </c>
    </row>
    <row r="55" s="10" customFormat="1" ht="14.25"/>
    <row r="56" spans="1:6" s="10" customFormat="1" ht="15.75">
      <c r="A56" s="1"/>
      <c r="C56" s="72" t="s">
        <v>2</v>
      </c>
      <c r="D56" s="132" t="s">
        <v>21</v>
      </c>
      <c r="E56" s="133"/>
      <c r="F56" s="134"/>
    </row>
    <row r="57" spans="1:15" s="10" customFormat="1" ht="15.75">
      <c r="A57" s="1"/>
      <c r="C57" s="73" t="s">
        <v>18</v>
      </c>
      <c r="D57" s="72" t="s">
        <v>3</v>
      </c>
      <c r="E57" s="72" t="s">
        <v>4</v>
      </c>
      <c r="F57" s="72" t="s">
        <v>5</v>
      </c>
      <c r="L57" s="52" t="s">
        <v>16</v>
      </c>
      <c r="M57" s="145" t="s">
        <v>21</v>
      </c>
      <c r="N57" s="143"/>
      <c r="O57" s="144"/>
    </row>
    <row r="58" spans="1:15" s="10" customFormat="1" ht="15.75">
      <c r="A58" s="141" t="s">
        <v>0</v>
      </c>
      <c r="B58" s="142"/>
      <c r="C58" s="74"/>
      <c r="D58" s="100"/>
      <c r="E58" s="75"/>
      <c r="F58" s="76"/>
      <c r="K58" s="21" t="str">
        <f aca="true" t="shared" si="9" ref="K58:K66">A58</f>
        <v>Fourrages</v>
      </c>
      <c r="L58" s="53" t="s">
        <v>41</v>
      </c>
      <c r="M58" s="22" t="s">
        <v>3</v>
      </c>
      <c r="N58" s="22" t="s">
        <v>4</v>
      </c>
      <c r="O58" s="22" t="s">
        <v>5</v>
      </c>
    </row>
    <row r="59" spans="1:15" s="10" customFormat="1" ht="15">
      <c r="A59" s="77"/>
      <c r="B59" s="78"/>
      <c r="C59" s="115"/>
      <c r="D59" s="101"/>
      <c r="E59" s="80"/>
      <c r="F59" s="81"/>
      <c r="K59" s="24">
        <f t="shared" si="9"/>
        <v>0</v>
      </c>
      <c r="L59" s="25">
        <f aca="true" t="shared" si="10" ref="L59:L64">C59*M59</f>
        <v>0</v>
      </c>
      <c r="M59" s="26">
        <f aca="true" t="shared" si="11" ref="M59:M64">D59/100</f>
        <v>0</v>
      </c>
      <c r="N59" s="27">
        <f aca="true" t="shared" si="12" ref="N59:N64">L59*E59/100</f>
        <v>0</v>
      </c>
      <c r="O59" s="27">
        <f aca="true" t="shared" si="13" ref="O59:O64">L59*F59/100</f>
        <v>0</v>
      </c>
    </row>
    <row r="60" spans="1:15" s="10" customFormat="1" ht="15">
      <c r="A60" s="77"/>
      <c r="B60" s="78"/>
      <c r="C60" s="97"/>
      <c r="D60" s="96"/>
      <c r="E60" s="83"/>
      <c r="F60" s="84"/>
      <c r="K60" s="24">
        <f t="shared" si="9"/>
        <v>0</v>
      </c>
      <c r="L60" s="25">
        <f t="shared" si="10"/>
        <v>0</v>
      </c>
      <c r="M60" s="26">
        <f t="shared" si="11"/>
        <v>0</v>
      </c>
      <c r="N60" s="27">
        <f t="shared" si="12"/>
        <v>0</v>
      </c>
      <c r="O60" s="27">
        <f t="shared" si="13"/>
        <v>0</v>
      </c>
    </row>
    <row r="61" spans="1:15" s="10" customFormat="1" ht="15">
      <c r="A61" s="77"/>
      <c r="B61" s="78"/>
      <c r="C61" s="97"/>
      <c r="D61" s="102"/>
      <c r="E61" s="83"/>
      <c r="F61" s="84"/>
      <c r="K61" s="24">
        <f t="shared" si="9"/>
        <v>0</v>
      </c>
      <c r="L61" s="25">
        <f t="shared" si="10"/>
        <v>0</v>
      </c>
      <c r="M61" s="26">
        <f t="shared" si="11"/>
        <v>0</v>
      </c>
      <c r="N61" s="27">
        <f t="shared" si="12"/>
        <v>0</v>
      </c>
      <c r="O61" s="27">
        <f t="shared" si="13"/>
        <v>0</v>
      </c>
    </row>
    <row r="62" spans="1:15" s="10" customFormat="1" ht="15">
      <c r="A62" s="77"/>
      <c r="B62" s="78"/>
      <c r="C62" s="97"/>
      <c r="D62" s="102"/>
      <c r="E62" s="83"/>
      <c r="F62" s="84"/>
      <c r="K62" s="24">
        <f t="shared" si="9"/>
        <v>0</v>
      </c>
      <c r="L62" s="25">
        <f t="shared" si="10"/>
        <v>0</v>
      </c>
      <c r="M62" s="26">
        <f t="shared" si="11"/>
        <v>0</v>
      </c>
      <c r="N62" s="27">
        <f t="shared" si="12"/>
        <v>0</v>
      </c>
      <c r="O62" s="27">
        <f t="shared" si="13"/>
        <v>0</v>
      </c>
    </row>
    <row r="63" spans="1:15" s="10" customFormat="1" ht="14.25">
      <c r="A63" s="23"/>
      <c r="B63" s="17"/>
      <c r="C63" s="62"/>
      <c r="D63" s="103"/>
      <c r="E63" s="54"/>
      <c r="F63" s="56"/>
      <c r="K63" s="24">
        <f t="shared" si="9"/>
        <v>0</v>
      </c>
      <c r="L63" s="25">
        <f t="shared" si="10"/>
        <v>0</v>
      </c>
      <c r="M63" s="26">
        <f t="shared" si="11"/>
        <v>0</v>
      </c>
      <c r="N63" s="27">
        <f t="shared" si="12"/>
        <v>0</v>
      </c>
      <c r="O63" s="27">
        <f t="shared" si="13"/>
        <v>0</v>
      </c>
    </row>
    <row r="64" spans="1:15" s="10" customFormat="1" ht="14.25">
      <c r="A64" s="23"/>
      <c r="B64" s="17"/>
      <c r="C64" s="62"/>
      <c r="D64" s="103"/>
      <c r="E64" s="55"/>
      <c r="F64" s="57"/>
      <c r="K64" s="24">
        <f t="shared" si="9"/>
        <v>0</v>
      </c>
      <c r="L64" s="25">
        <f t="shared" si="10"/>
        <v>0</v>
      </c>
      <c r="M64" s="30">
        <f t="shared" si="11"/>
        <v>0</v>
      </c>
      <c r="N64" s="27">
        <f t="shared" si="12"/>
        <v>0</v>
      </c>
      <c r="O64" s="27">
        <f t="shared" si="13"/>
        <v>0</v>
      </c>
    </row>
    <row r="65" spans="1:15" s="10" customFormat="1" ht="15.75">
      <c r="A65" s="141" t="s">
        <v>1</v>
      </c>
      <c r="B65" s="142"/>
      <c r="C65" s="98"/>
      <c r="D65" s="100"/>
      <c r="E65" s="87"/>
      <c r="F65" s="88"/>
      <c r="K65" s="31" t="str">
        <f t="shared" si="9"/>
        <v>Grains et suppléments</v>
      </c>
      <c r="L65" s="32"/>
      <c r="M65" s="33"/>
      <c r="N65" s="34"/>
      <c r="O65" s="35"/>
    </row>
    <row r="66" spans="1:15" s="10" customFormat="1" ht="15">
      <c r="A66" s="77"/>
      <c r="B66" s="78"/>
      <c r="C66" s="97"/>
      <c r="D66" s="101"/>
      <c r="E66" s="82"/>
      <c r="F66" s="89"/>
      <c r="K66" s="36">
        <f t="shared" si="9"/>
        <v>0</v>
      </c>
      <c r="L66" s="25">
        <f aca="true" t="shared" si="14" ref="L66:L77">C66*M66</f>
        <v>0</v>
      </c>
      <c r="M66" s="37">
        <f aca="true" t="shared" si="15" ref="M66:M77">D66/100</f>
        <v>0</v>
      </c>
      <c r="N66" s="27">
        <f aca="true" t="shared" si="16" ref="N66:N77">L66*E66/100</f>
        <v>0</v>
      </c>
      <c r="O66" s="27">
        <f aca="true" t="shared" si="17" ref="O66:O77">L66*F66/100</f>
        <v>0</v>
      </c>
    </row>
    <row r="67" spans="1:15" s="10" customFormat="1" ht="15">
      <c r="A67" s="77"/>
      <c r="B67" s="78"/>
      <c r="C67" s="97"/>
      <c r="D67" s="101"/>
      <c r="E67" s="82"/>
      <c r="F67" s="89"/>
      <c r="K67" s="24">
        <f aca="true" t="shared" si="18" ref="K67:K77">A67</f>
        <v>0</v>
      </c>
      <c r="L67" s="25">
        <f t="shared" si="14"/>
        <v>0</v>
      </c>
      <c r="M67" s="26">
        <f t="shared" si="15"/>
        <v>0</v>
      </c>
      <c r="N67" s="27">
        <f t="shared" si="16"/>
        <v>0</v>
      </c>
      <c r="O67" s="27">
        <f t="shared" si="17"/>
        <v>0</v>
      </c>
    </row>
    <row r="68" spans="1:15" s="10" customFormat="1" ht="15">
      <c r="A68" s="77"/>
      <c r="B68" s="78"/>
      <c r="C68" s="97"/>
      <c r="D68" s="101"/>
      <c r="E68" s="82"/>
      <c r="F68" s="89"/>
      <c r="K68" s="24">
        <f t="shared" si="18"/>
        <v>0</v>
      </c>
      <c r="L68" s="25">
        <f t="shared" si="14"/>
        <v>0</v>
      </c>
      <c r="M68" s="26">
        <f t="shared" si="15"/>
        <v>0</v>
      </c>
      <c r="N68" s="27">
        <f t="shared" si="16"/>
        <v>0</v>
      </c>
      <c r="O68" s="27">
        <f t="shared" si="17"/>
        <v>0</v>
      </c>
    </row>
    <row r="69" spans="1:15" s="10" customFormat="1" ht="15">
      <c r="A69" s="77"/>
      <c r="B69" s="78"/>
      <c r="C69" s="97"/>
      <c r="D69" s="107"/>
      <c r="E69" s="105"/>
      <c r="F69" s="106"/>
      <c r="K69" s="24">
        <f t="shared" si="18"/>
        <v>0</v>
      </c>
      <c r="L69" s="25">
        <f t="shared" si="14"/>
        <v>0</v>
      </c>
      <c r="M69" s="26">
        <f t="shared" si="15"/>
        <v>0</v>
      </c>
      <c r="N69" s="27">
        <f t="shared" si="16"/>
        <v>0</v>
      </c>
      <c r="O69" s="27">
        <f t="shared" si="17"/>
        <v>0</v>
      </c>
    </row>
    <row r="70" spans="1:15" s="10" customFormat="1" ht="15">
      <c r="A70" s="77"/>
      <c r="B70" s="78"/>
      <c r="C70" s="97"/>
      <c r="D70" s="107"/>
      <c r="E70" s="105"/>
      <c r="F70" s="106"/>
      <c r="K70" s="24">
        <f t="shared" si="18"/>
        <v>0</v>
      </c>
      <c r="L70" s="25">
        <f t="shared" si="14"/>
        <v>0</v>
      </c>
      <c r="M70" s="26">
        <f t="shared" si="15"/>
        <v>0</v>
      </c>
      <c r="N70" s="27">
        <f t="shared" si="16"/>
        <v>0</v>
      </c>
      <c r="O70" s="27">
        <f t="shared" si="17"/>
        <v>0</v>
      </c>
    </row>
    <row r="71" spans="1:15" s="10" customFormat="1" ht="15">
      <c r="A71" s="77"/>
      <c r="B71" s="78"/>
      <c r="C71" s="97"/>
      <c r="D71" s="101"/>
      <c r="E71" s="82"/>
      <c r="F71" s="89"/>
      <c r="K71" s="24">
        <f t="shared" si="18"/>
        <v>0</v>
      </c>
      <c r="L71" s="25">
        <f t="shared" si="14"/>
        <v>0</v>
      </c>
      <c r="M71" s="26">
        <f t="shared" si="15"/>
        <v>0</v>
      </c>
      <c r="N71" s="27">
        <f t="shared" si="16"/>
        <v>0</v>
      </c>
      <c r="O71" s="27">
        <f t="shared" si="17"/>
        <v>0</v>
      </c>
    </row>
    <row r="72" spans="1:15" s="10" customFormat="1" ht="15">
      <c r="A72" s="77"/>
      <c r="B72" s="78"/>
      <c r="C72" s="97"/>
      <c r="D72" s="101"/>
      <c r="E72" s="82"/>
      <c r="F72" s="89"/>
      <c r="K72" s="24">
        <f t="shared" si="18"/>
        <v>0</v>
      </c>
      <c r="L72" s="25">
        <f t="shared" si="14"/>
        <v>0</v>
      </c>
      <c r="M72" s="26">
        <f t="shared" si="15"/>
        <v>0</v>
      </c>
      <c r="N72" s="27">
        <f t="shared" si="16"/>
        <v>0</v>
      </c>
      <c r="O72" s="27">
        <f t="shared" si="17"/>
        <v>0</v>
      </c>
    </row>
    <row r="73" spans="1:15" s="10" customFormat="1" ht="14.25">
      <c r="A73" s="23"/>
      <c r="B73" s="17"/>
      <c r="C73" s="62"/>
      <c r="D73" s="104"/>
      <c r="E73" s="61"/>
      <c r="F73" s="60"/>
      <c r="K73" s="24">
        <f t="shared" si="18"/>
        <v>0</v>
      </c>
      <c r="L73" s="25">
        <f t="shared" si="14"/>
        <v>0</v>
      </c>
      <c r="M73" s="26">
        <f t="shared" si="15"/>
        <v>0</v>
      </c>
      <c r="N73" s="27">
        <f t="shared" si="16"/>
        <v>0</v>
      </c>
      <c r="O73" s="27">
        <f t="shared" si="17"/>
        <v>0</v>
      </c>
    </row>
    <row r="74" spans="1:15" s="10" customFormat="1" ht="14.25">
      <c r="A74" s="23"/>
      <c r="B74" s="17"/>
      <c r="C74" s="62"/>
      <c r="D74" s="104"/>
      <c r="E74" s="61"/>
      <c r="F74" s="60"/>
      <c r="K74" s="24">
        <f t="shared" si="18"/>
        <v>0</v>
      </c>
      <c r="L74" s="25">
        <f t="shared" si="14"/>
        <v>0</v>
      </c>
      <c r="M74" s="26">
        <f t="shared" si="15"/>
        <v>0</v>
      </c>
      <c r="N74" s="27">
        <f t="shared" si="16"/>
        <v>0</v>
      </c>
      <c r="O74" s="27">
        <f t="shared" si="17"/>
        <v>0</v>
      </c>
    </row>
    <row r="75" spans="1:15" s="10" customFormat="1" ht="14.25">
      <c r="A75" s="23"/>
      <c r="B75" s="17"/>
      <c r="C75" s="62"/>
      <c r="D75" s="104"/>
      <c r="E75" s="61"/>
      <c r="F75" s="60"/>
      <c r="K75" s="24">
        <f t="shared" si="18"/>
        <v>0</v>
      </c>
      <c r="L75" s="25">
        <f t="shared" si="14"/>
        <v>0</v>
      </c>
      <c r="M75" s="26">
        <f t="shared" si="15"/>
        <v>0</v>
      </c>
      <c r="N75" s="27">
        <f t="shared" si="16"/>
        <v>0</v>
      </c>
      <c r="O75" s="27">
        <f t="shared" si="17"/>
        <v>0</v>
      </c>
    </row>
    <row r="76" spans="1:15" s="10" customFormat="1" ht="14.25">
      <c r="A76" s="23"/>
      <c r="B76" s="17"/>
      <c r="C76" s="62"/>
      <c r="D76" s="104"/>
      <c r="E76" s="61"/>
      <c r="F76" s="60"/>
      <c r="K76" s="24">
        <f t="shared" si="18"/>
        <v>0</v>
      </c>
      <c r="L76" s="25">
        <f t="shared" si="14"/>
        <v>0</v>
      </c>
      <c r="M76" s="26">
        <f t="shared" si="15"/>
        <v>0</v>
      </c>
      <c r="N76" s="27">
        <f t="shared" si="16"/>
        <v>0</v>
      </c>
      <c r="O76" s="27">
        <f t="shared" si="17"/>
        <v>0</v>
      </c>
    </row>
    <row r="77" spans="1:15" s="10" customFormat="1" ht="14.25">
      <c r="A77" s="23"/>
      <c r="B77" s="17"/>
      <c r="C77" s="62"/>
      <c r="D77" s="104"/>
      <c r="E77" s="61"/>
      <c r="F77" s="60"/>
      <c r="K77" s="24">
        <f t="shared" si="18"/>
        <v>0</v>
      </c>
      <c r="L77" s="25">
        <f t="shared" si="14"/>
        <v>0</v>
      </c>
      <c r="M77" s="26">
        <f t="shared" si="15"/>
        <v>0</v>
      </c>
      <c r="N77" s="27">
        <f t="shared" si="16"/>
        <v>0</v>
      </c>
      <c r="O77" s="27">
        <f t="shared" si="17"/>
        <v>0</v>
      </c>
    </row>
    <row r="78" spans="1:15" s="10" customFormat="1" ht="15.75">
      <c r="A78" s="137" t="s">
        <v>20</v>
      </c>
      <c r="B78" s="138"/>
      <c r="C78" s="99">
        <f>SUM(C59:C76)</f>
        <v>0</v>
      </c>
      <c r="D78" s="108" t="e">
        <f>L79</f>
        <v>#DIV/0!</v>
      </c>
      <c r="E78" s="90" t="e">
        <f>N79</f>
        <v>#DIV/0!</v>
      </c>
      <c r="F78" s="91" t="e">
        <f>O79</f>
        <v>#DIV/0!</v>
      </c>
      <c r="K78" s="43" t="s">
        <v>6</v>
      </c>
      <c r="L78" s="44">
        <f>SUM(L59:L77)</f>
        <v>0</v>
      </c>
      <c r="M78" s="45"/>
      <c r="N78" s="46">
        <f>SUM(N59:N77)</f>
        <v>0</v>
      </c>
      <c r="O78" s="46">
        <f>SUM(O59:O77)</f>
        <v>0</v>
      </c>
    </row>
    <row r="79" spans="1:15" s="10" customFormat="1" ht="15.75">
      <c r="A79" s="2"/>
      <c r="B79" s="2"/>
      <c r="C79" s="2"/>
      <c r="D79" s="139" t="s">
        <v>17</v>
      </c>
      <c r="E79" s="140"/>
      <c r="F79" s="92" t="e">
        <f>F78*D78*C78</f>
        <v>#DIV/0!</v>
      </c>
      <c r="L79" s="47" t="e">
        <f>L78/C78</f>
        <v>#DIV/0!</v>
      </c>
      <c r="M79" s="48"/>
      <c r="N79" s="49" t="e">
        <f>N78/L78</f>
        <v>#DIV/0!</v>
      </c>
      <c r="O79" s="49" t="e">
        <f>O78/L78</f>
        <v>#DIV/0!</v>
      </c>
    </row>
    <row r="80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  <row r="92" s="10" customFormat="1" ht="14.25"/>
    <row r="93" s="10" customFormat="1" ht="14.25"/>
    <row r="94" s="10" customFormat="1" ht="14.25"/>
    <row r="95" spans="1:5" s="10" customFormat="1" ht="14.25">
      <c r="A95" s="9"/>
      <c r="E95" s="9"/>
    </row>
    <row r="96" s="10" customFormat="1" ht="14.25">
      <c r="A96" s="9"/>
    </row>
    <row r="97" s="10" customFormat="1" ht="14.25">
      <c r="A97" s="9"/>
    </row>
    <row r="98" s="10" customFormat="1" ht="14.25"/>
    <row r="99" s="10" customFormat="1" ht="14.25"/>
    <row r="122" ht="15">
      <c r="A122" s="116"/>
    </row>
  </sheetData>
  <mergeCells count="20">
    <mergeCell ref="M28:O28"/>
    <mergeCell ref="M57:O57"/>
    <mergeCell ref="A58:B58"/>
    <mergeCell ref="A65:B65"/>
    <mergeCell ref="D49:E49"/>
    <mergeCell ref="A78:B78"/>
    <mergeCell ref="D79:E79"/>
    <mergeCell ref="A48:B48"/>
    <mergeCell ref="A29:B29"/>
    <mergeCell ref="A36:B36"/>
    <mergeCell ref="D56:F56"/>
    <mergeCell ref="D27:F27"/>
    <mergeCell ref="B8:F8"/>
    <mergeCell ref="B5:F5"/>
    <mergeCell ref="B6:F6"/>
    <mergeCell ref="B9:F9"/>
    <mergeCell ref="A1:F1"/>
    <mergeCell ref="B2:F2"/>
    <mergeCell ref="B3:F3"/>
    <mergeCell ref="B4:F4"/>
  </mergeCells>
  <printOptions horizontalCentered="1"/>
  <pageMargins left="0.5118110236220472" right="0.35433070866141736" top="0.5905511811023623" bottom="0.6692913385826772" header="0.3937007874015748" footer="0.2362204724409449"/>
  <pageSetup cellComments="asDisplayed" horizontalDpi="600" verticalDpi="600" orientation="portrait" scale="91" r:id="rId2"/>
  <headerFooter alignWithMargins="0">
    <oddFooter>&amp;L&amp;9Chiffrier préparé par : Alain Fournier, agronome M.Sc.
Conseiller en production bovine et laitière
MAPAQ - Centre-du-Québec
décembre 2004&amp;R&amp;P</oddFooter>
  </headerFooter>
  <rowBreaks count="2" manualBreakCount="2">
    <brk id="49" max="255" man="1"/>
    <brk id="80" max="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DRCQ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MAPAQ</dc:creator>
  <cp:keywords/>
  <dc:description/>
  <cp:lastModifiedBy>Brigitte Duval</cp:lastModifiedBy>
  <cp:lastPrinted>2004-12-09T15:53:59Z</cp:lastPrinted>
  <dcterms:created xsi:type="dcterms:W3CDTF">2004-04-23T12:48:58Z</dcterms:created>
  <dcterms:modified xsi:type="dcterms:W3CDTF">2004-12-09T16:50:52Z</dcterms:modified>
  <cp:category/>
  <cp:version/>
  <cp:contentType/>
  <cp:contentStatus/>
</cp:coreProperties>
</file>